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/>
  </bookViews>
  <sheets>
    <sheet name="Лист1" sheetId="1" r:id="rId1"/>
    <sheet name="XLR_NoRangeSheet" sheetId="2" state="veryHidden" r:id="rId2"/>
  </sheets>
  <definedNames>
    <definedName name="Query1">Лист1!$A$9:$O$11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M10" i="1"/>
  <c r="L9"/>
  <c r="M9" s="1"/>
  <c r="L10"/>
  <c r="M11" l="1"/>
  <c r="L11"/>
  <c r="B5" i="2"/>
  <c r="C23" i="1"/>
</calcChain>
</file>

<file path=xl/sharedStrings.xml><?xml version="1.0" encoding="utf-8"?>
<sst xmlns="http://schemas.openxmlformats.org/spreadsheetml/2006/main" count="53" uniqueCount="46">
  <si>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</si>
  <si>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</si>
  <si>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</si>
  <si>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</si>
  <si>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</si>
  <si>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</si>
  <si>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</si>
  <si>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</si>
  <si>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СПЕЦИФИКАЦИЯ</t>
  </si>
  <si>
    <t>тел.</t>
  </si>
  <si>
    <t>Eд.изм</t>
  </si>
  <si>
    <t>Количество</t>
  </si>
  <si>
    <t>1 кв.</t>
  </si>
  <si>
    <t>2 кв.</t>
  </si>
  <si>
    <t>3 кв.</t>
  </si>
  <si>
    <t>4 кв.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</si>
  <si>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</si>
  <si>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</si>
  <si>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Итого</t>
  </si>
  <si>
    <t>Наименование товара</t>
  </si>
  <si>
    <t>Сумма в том числе НДС, включая стоимость тары и доставку, рубли РФ</t>
  </si>
  <si>
    <t>не менее 12 месяцев</t>
  </si>
  <si>
    <t>Гарантийные обязательства</t>
  </si>
  <si>
    <t>4.2, Developer  (build 122-D7)</t>
  </si>
  <si>
    <t>Query2</t>
  </si>
  <si>
    <t>г. Уфа</t>
  </si>
  <si>
    <t>Поставка автомобилей УАЗ, ГАЗ</t>
  </si>
  <si>
    <t>Забиров Г.М., тел. , эл.почта:</t>
  </si>
  <si>
    <t/>
  </si>
  <si>
    <t>Азаматов И.Р.</t>
  </si>
  <si>
    <t>30.11.2014</t>
  </si>
  <si>
    <t>Фаткуллина Гульнара Рифатовна</t>
  </si>
  <si>
    <t>(347)221-56-63</t>
  </si>
  <si>
    <t>шт</t>
  </si>
  <si>
    <t>АВТОМОБИЛЬ ГАЗ-3302</t>
  </si>
  <si>
    <t>3-х мест+борт тент, двигатель УМЗ-4216, ЕВРО-4, 5-ти ступенчатая МКПП, мощность двигателя - 106,8 л.с., гидроусилитель руля</t>
  </si>
  <si>
    <t>6-ти мест+борт тент, двигатель УМЗ-4216, ЕВРО-4, 5-ти ступенчатая МКПП, мощность двигателя - 106,8 л.с., гидроусилитель руля</t>
  </si>
  <si>
    <t>Транспортировка товара осуществляется за счет Поставщика.</t>
  </si>
  <si>
    <t>Забиров Г.М., эл. почта g.zabirov@bashtel.ru</t>
  </si>
  <si>
    <t>Забиров Георгий Маратович</t>
  </si>
  <si>
    <t>(347) 221-12-42</t>
  </si>
  <si>
    <t>Азаматов И.Р. Тел.:8-901-813 93 46</t>
  </si>
  <si>
    <t>Поставка автомобилей ГАЗ</t>
  </si>
  <si>
    <t>Предельная стоимость лота составляет 1939700,52  руб. (с НДС)</t>
  </si>
  <si>
    <t>Приложение 2</t>
  </si>
  <si>
    <t>2 кв. 2014г.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</si>
</sst>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right" vertical="top" wrapText="1"/>
    </xf>
    <xf numFmtId="0" fontId="2" fillId="0" borderId="0" xfId="0" applyFont="1" applyBorder="1" applyAlignment="1">
      <alignment vertical="top"/>
    </xf>
    <xf numFmtId="0" fontId="2" fillId="0" borderId="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164" fontId="2" fillId="0" borderId="0" xfId="0" applyNumberFormat="1" applyFont="1" applyAlignment="1">
      <alignment horizontal="right" vertical="top"/>
    </xf>
    <xf numFmtId="164" fontId="2" fillId="0" borderId="1" xfId="0" applyNumberFormat="1" applyFont="1" applyBorder="1" applyAlignment="1">
      <alignment horizontal="right" vertical="top"/>
    </xf>
    <xf numFmtId="164" fontId="2" fillId="0" borderId="2" xfId="0" applyNumberFormat="1" applyFont="1" applyBorder="1" applyAlignment="1">
      <alignment horizontal="right" vertical="top"/>
    </xf>
    <xf numFmtId="164" fontId="2" fillId="0" borderId="3" xfId="0" applyNumberFormat="1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1" fontId="2" fillId="0" borderId="1" xfId="0" applyNumberFormat="1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9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164" fontId="5" fillId="0" borderId="8" xfId="0" applyNumberFormat="1" applyFont="1" applyBorder="1" applyAlignment="1">
      <alignment horizontal="center" vertical="top" wrapText="1"/>
    </xf>
    <xf numFmtId="164" fontId="2" fillId="0" borderId="9" xfId="0" applyNumberFormat="1" applyFont="1" applyBorder="1" applyAlignment="1">
      <alignment horizontal="center" vertical="top" wrapText="1"/>
    </xf>
    <xf numFmtId="164" fontId="4" fillId="0" borderId="3" xfId="0" applyNumberFormat="1" applyFont="1" applyBorder="1" applyAlignment="1">
      <alignment horizontal="center" vertical="top" wrapText="1"/>
    </xf>
    <xf numFmtId="164" fontId="2" fillId="0" borderId="10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5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B1:T23"/>
  <sheetViews>
    <sheetView tabSelected="1" workbookViewId="0">
      <selection activeCell="B4" sqref="B4:C4"/>
    </sheetView>
  </sheetViews>
  <sheetFormatPr defaultColWidth="8.85546875" defaultRowHeight="15"/>
  <cols>
    <col min="1" max="1" width="0.85546875" style="3" customWidth="1"/>
    <col min="2" max="2" width="8.42578125" style="3" customWidth="1"/>
    <col min="3" max="3" width="17.85546875" style="3" customWidth="1"/>
    <col min="4" max="4" width="28.7109375" style="3" customWidth="1"/>
    <col min="5" max="5" width="8.85546875" style="18"/>
    <col min="6" max="9" width="5.42578125" style="18" customWidth="1"/>
    <col min="10" max="10" width="8.85546875" style="18"/>
    <col min="11" max="11" width="16.28515625" style="14" customWidth="1"/>
    <col min="12" max="12" width="16.85546875" style="14" customWidth="1"/>
    <col min="13" max="13" width="15.28515625" style="14" customWidth="1"/>
    <col min="14" max="14" width="8.7109375" style="18" customWidth="1"/>
    <col min="15" max="15" width="3.28515625" style="3" customWidth="1"/>
    <col min="16" max="16384" width="8.85546875" style="3"/>
  </cols>
  <sheetData>
    <row r="1" spans="2:20" ht="14.45" customHeight="1">
      <c r="M1" s="3" t="s">
        <v>44</v>
      </c>
      <c r="N1" s="3"/>
    </row>
    <row r="2" spans="2:20">
      <c r="B2" s="25" t="s">
        <v>8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2:20"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4" spans="2:20">
      <c r="C4" s="4"/>
      <c r="D4" s="5" t="s">
        <v>42</v>
      </c>
      <c r="O4" s="6"/>
    </row>
    <row r="5" spans="2:20">
      <c r="C5" s="4"/>
      <c r="D5" s="5"/>
      <c r="O5" s="6"/>
    </row>
    <row r="6" spans="2:20" s="18" customFormat="1">
      <c r="B6" s="31" t="s">
        <v>0</v>
      </c>
      <c r="C6" s="31" t="s">
        <v>19</v>
      </c>
      <c r="D6" s="31" t="s">
        <v>1</v>
      </c>
      <c r="E6" s="31" t="s">
        <v>10</v>
      </c>
      <c r="F6" s="26" t="s">
        <v>11</v>
      </c>
      <c r="G6" s="26"/>
      <c r="H6" s="26"/>
      <c r="I6" s="26"/>
      <c r="J6" s="26"/>
      <c r="K6" s="35" t="s">
        <v>16</v>
      </c>
      <c r="L6" s="33" t="s">
        <v>17</v>
      </c>
      <c r="M6" s="42" t="s">
        <v>20</v>
      </c>
      <c r="N6" s="31" t="s">
        <v>2</v>
      </c>
    </row>
    <row r="7" spans="2:20" s="19" customFormat="1" ht="48.75" customHeight="1">
      <c r="B7" s="31"/>
      <c r="C7" s="31"/>
      <c r="D7" s="31"/>
      <c r="E7" s="31"/>
      <c r="F7" s="7" t="s">
        <v>12</v>
      </c>
      <c r="G7" s="7" t="s">
        <v>13</v>
      </c>
      <c r="H7" s="7" t="s">
        <v>14</v>
      </c>
      <c r="I7" s="7" t="s">
        <v>15</v>
      </c>
      <c r="J7" s="7" t="s">
        <v>18</v>
      </c>
      <c r="K7" s="36"/>
      <c r="L7" s="34"/>
      <c r="M7" s="42"/>
      <c r="N7" s="31"/>
    </row>
    <row r="8" spans="2:20" s="18" customFormat="1">
      <c r="B8" s="8">
        <v>1</v>
      </c>
      <c r="C8" s="8">
        <v>2</v>
      </c>
      <c r="D8" s="8">
        <v>3</v>
      </c>
      <c r="E8" s="8">
        <v>4</v>
      </c>
      <c r="F8" s="8">
        <v>5</v>
      </c>
      <c r="G8" s="8">
        <v>6</v>
      </c>
      <c r="H8" s="8">
        <v>7</v>
      </c>
      <c r="I8" s="8">
        <v>8</v>
      </c>
      <c r="J8" s="8">
        <v>9</v>
      </c>
      <c r="K8" s="24">
        <v>10</v>
      </c>
      <c r="L8" s="24">
        <v>11</v>
      </c>
      <c r="M8" s="24">
        <v>12</v>
      </c>
      <c r="N8" s="24">
        <v>13</v>
      </c>
    </row>
    <row r="9" spans="2:20" ht="75">
      <c r="B9" s="8">
        <v>1</v>
      </c>
      <c r="C9" s="9" t="s">
        <v>34</v>
      </c>
      <c r="D9" s="9" t="s">
        <v>35</v>
      </c>
      <c r="E9" s="8" t="s">
        <v>33</v>
      </c>
      <c r="F9" s="20"/>
      <c r="G9" s="20">
        <v>1</v>
      </c>
      <c r="H9" s="20"/>
      <c r="I9" s="20"/>
      <c r="J9" s="20">
        <v>1</v>
      </c>
      <c r="K9" s="10">
        <v>508390</v>
      </c>
      <c r="L9" s="10">
        <f t="shared" ref="L9:L10" si="0">K9*J9</f>
        <v>508390</v>
      </c>
      <c r="M9" s="15">
        <f t="shared" ref="M9:M10" si="1">L9*1.18</f>
        <v>599900.19999999995</v>
      </c>
      <c r="N9" s="7" t="s">
        <v>25</v>
      </c>
    </row>
    <row r="10" spans="2:20" ht="75">
      <c r="B10" s="8">
        <v>2</v>
      </c>
      <c r="C10" s="9" t="s">
        <v>34</v>
      </c>
      <c r="D10" s="9" t="s">
        <v>36</v>
      </c>
      <c r="E10" s="8" t="s">
        <v>33</v>
      </c>
      <c r="F10" s="20"/>
      <c r="G10" s="20">
        <v>2</v>
      </c>
      <c r="H10" s="20"/>
      <c r="I10" s="20"/>
      <c r="J10" s="20">
        <v>2</v>
      </c>
      <c r="K10" s="10">
        <v>567712</v>
      </c>
      <c r="L10" s="10">
        <f t="shared" si="0"/>
        <v>1135424</v>
      </c>
      <c r="M10" s="15">
        <f t="shared" si="1"/>
        <v>1339800.3199999998</v>
      </c>
      <c r="N10" s="7" t="s">
        <v>25</v>
      </c>
    </row>
    <row r="11" spans="2:20">
      <c r="B11" s="11"/>
      <c r="C11" s="12"/>
      <c r="D11" s="12"/>
      <c r="E11" s="21"/>
      <c r="F11" s="21"/>
      <c r="G11" s="21"/>
      <c r="H11" s="21"/>
      <c r="I11" s="21"/>
      <c r="J11" s="21"/>
      <c r="K11" s="16"/>
      <c r="L11" s="15">
        <f>SUM($L$9:$L$10)</f>
        <v>1643814</v>
      </c>
      <c r="M11" s="17">
        <f>SUM(M9:M10)</f>
        <v>1939700.5199999998</v>
      </c>
      <c r="N11" s="22"/>
    </row>
    <row r="12" spans="2:20">
      <c r="B12" s="37" t="s">
        <v>43</v>
      </c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9"/>
    </row>
    <row r="13" spans="2:20" ht="16.5" customHeight="1">
      <c r="B13" s="27" t="s">
        <v>3</v>
      </c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9"/>
      <c r="P13" s="13"/>
      <c r="Q13" s="13"/>
      <c r="R13" s="13"/>
      <c r="S13" s="13"/>
      <c r="T13" s="13"/>
    </row>
    <row r="14" spans="2:20">
      <c r="B14" s="26" t="s">
        <v>4</v>
      </c>
      <c r="C14" s="26"/>
      <c r="D14" s="30" t="s">
        <v>45</v>
      </c>
      <c r="E14" s="30"/>
      <c r="F14" s="30"/>
      <c r="G14" s="30"/>
      <c r="H14" s="30"/>
      <c r="I14" s="30"/>
      <c r="J14" s="30"/>
      <c r="K14" s="30"/>
      <c r="L14" s="30"/>
      <c r="M14" s="30"/>
      <c r="N14" s="30"/>
    </row>
    <row r="15" spans="2:20" ht="32.1" customHeight="1">
      <c r="B15" s="26" t="s">
        <v>5</v>
      </c>
      <c r="C15" s="26"/>
      <c r="D15" s="32" t="s">
        <v>37</v>
      </c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13"/>
    </row>
    <row r="16" spans="2:20">
      <c r="B16" s="43" t="s">
        <v>22</v>
      </c>
      <c r="C16" s="44"/>
      <c r="D16" s="37" t="s">
        <v>21</v>
      </c>
      <c r="E16" s="38"/>
      <c r="F16" s="38"/>
      <c r="G16" s="38"/>
      <c r="H16" s="38"/>
      <c r="I16" s="38"/>
      <c r="J16" s="38"/>
      <c r="K16" s="38"/>
      <c r="L16" s="38"/>
      <c r="M16" s="38"/>
      <c r="N16" s="39"/>
    </row>
    <row r="17" spans="2:14" ht="19.5" customHeight="1">
      <c r="B17" s="26" t="s">
        <v>6</v>
      </c>
      <c r="C17" s="26"/>
      <c r="D17" s="30" t="s">
        <v>38</v>
      </c>
      <c r="E17" s="30"/>
      <c r="F17" s="30"/>
      <c r="G17" s="30"/>
      <c r="H17" s="30"/>
      <c r="I17" s="30"/>
      <c r="J17" s="30"/>
      <c r="K17" s="30"/>
      <c r="L17" s="30"/>
      <c r="M17" s="30"/>
      <c r="N17" s="30"/>
    </row>
    <row r="18" spans="2:14" ht="30" customHeight="1">
      <c r="B18" s="40" t="s">
        <v>7</v>
      </c>
      <c r="C18" s="41"/>
      <c r="D18" s="30" t="s">
        <v>41</v>
      </c>
      <c r="E18" s="30"/>
      <c r="F18" s="30"/>
      <c r="G18" s="30"/>
      <c r="H18" s="30"/>
      <c r="I18" s="30"/>
      <c r="J18" s="30"/>
      <c r="K18" s="30"/>
      <c r="L18" s="30"/>
      <c r="M18" s="30"/>
      <c r="N18" s="30"/>
    </row>
    <row r="21" spans="2:14">
      <c r="C21" s="6" t="s">
        <v>39</v>
      </c>
    </row>
    <row r="22" spans="2:14">
      <c r="B22" s="3" t="s">
        <v>9</v>
      </c>
      <c r="C22" s="6" t="s">
        <v>40</v>
      </c>
    </row>
    <row r="23" spans="2:14">
      <c r="C23" s="6" t="str">
        <f>Query2_USERE</f>
        <v/>
      </c>
    </row>
  </sheetData>
  <mergeCells count="22">
    <mergeCell ref="D18:N18"/>
    <mergeCell ref="N6:N7"/>
    <mergeCell ref="B12:N12"/>
    <mergeCell ref="B17:C17"/>
    <mergeCell ref="B18:C18"/>
    <mergeCell ref="M6:M7"/>
    <mergeCell ref="D17:N17"/>
    <mergeCell ref="D16:N16"/>
    <mergeCell ref="B16:C16"/>
    <mergeCell ref="B2:N2"/>
    <mergeCell ref="B15:C15"/>
    <mergeCell ref="B14:C14"/>
    <mergeCell ref="B13:N13"/>
    <mergeCell ref="D14:N14"/>
    <mergeCell ref="B6:B7"/>
    <mergeCell ref="C6:C7"/>
    <mergeCell ref="D6:D7"/>
    <mergeCell ref="E6:E7"/>
    <mergeCell ref="F6:J6"/>
    <mergeCell ref="D15:N15"/>
    <mergeCell ref="L6:L7"/>
    <mergeCell ref="K6:K7"/>
  </mergeCells>
  <pageMargins left="0.78740157480314965" right="0.39370078740157483" top="0.78740157480314965" bottom="0.39370078740157483" header="0.31496062992125984" footer="0.31496062992125984"/>
  <pageSetup paperSize="9" scale="8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O30014"/>
    </sheetView>
  </sheetViews>
  <sheetFormatPr defaultRowHeight="15"/>
  <sheetData>
    <row r="5" spans="1:14">
      <c r="A5" s="1" t="s">
        <v>23</v>
      </c>
      <c r="B5" t="e">
        <f>XLR_ERRNAME</f>
        <v>#NAME?</v>
      </c>
    </row>
    <row r="6" spans="1:14">
      <c r="A6" t="s">
        <v>24</v>
      </c>
      <c r="B6">
        <v>947</v>
      </c>
      <c r="C6" s="2" t="s">
        <v>25</v>
      </c>
      <c r="D6">
        <v>1842</v>
      </c>
      <c r="E6" s="2" t="s">
        <v>26</v>
      </c>
      <c r="F6" s="2" t="s">
        <v>27</v>
      </c>
      <c r="G6" s="2" t="s">
        <v>28</v>
      </c>
      <c r="H6" s="2" t="s">
        <v>28</v>
      </c>
      <c r="I6" s="2" t="s">
        <v>29</v>
      </c>
      <c r="J6" s="2" t="s">
        <v>26</v>
      </c>
      <c r="K6" s="2" t="s">
        <v>30</v>
      </c>
      <c r="L6" s="2" t="s">
        <v>31</v>
      </c>
      <c r="M6" s="2" t="s">
        <v>32</v>
      </c>
      <c r="N6" s="2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Фаткуллина Гульнара Рифатовна</dc:creator>
  <cp:lastModifiedBy>e.farrahova</cp:lastModifiedBy>
  <cp:lastPrinted>2014-03-05T11:09:22Z</cp:lastPrinted>
  <dcterms:created xsi:type="dcterms:W3CDTF">2013-12-19T08:11:42Z</dcterms:created>
  <dcterms:modified xsi:type="dcterms:W3CDTF">2014-03-13T05:21:39Z</dcterms:modified>
</cp:coreProperties>
</file>